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20115" windowHeight="12075"/>
  </bookViews>
  <sheets>
    <sheet name="мп гор среда " sheetId="2" r:id="rId1"/>
  </sheets>
  <calcPr calcId="144525"/>
</workbook>
</file>

<file path=xl/calcChain.xml><?xml version="1.0" encoding="utf-8"?>
<calcChain xmlns="http://schemas.openxmlformats.org/spreadsheetml/2006/main">
  <c r="H55" i="2" l="1"/>
  <c r="H35" i="2" s="1"/>
  <c r="H60" i="2" s="1"/>
  <c r="N52" i="2"/>
  <c r="H34" i="2"/>
  <c r="H59" i="2" s="1"/>
  <c r="H33" i="2"/>
  <c r="H36" i="2"/>
  <c r="K47" i="2"/>
  <c r="F50" i="2"/>
  <c r="E50" i="2" s="1"/>
  <c r="K52" i="2"/>
  <c r="N42" i="2"/>
  <c r="N47" i="2"/>
  <c r="N37" i="2"/>
  <c r="E48" i="2"/>
  <c r="E49" i="2"/>
  <c r="E51" i="2"/>
  <c r="F52" i="2"/>
  <c r="F42" i="2"/>
  <c r="F37" i="2"/>
  <c r="F33" i="2"/>
  <c r="F58" i="2" s="1"/>
  <c r="F34" i="2"/>
  <c r="F59" i="2" s="1"/>
  <c r="F36" i="2"/>
  <c r="F61" i="2" s="1"/>
  <c r="N18" i="2"/>
  <c r="F18" i="2"/>
  <c r="F13" i="2" s="1"/>
  <c r="F23" i="2" s="1"/>
  <c r="F17" i="2"/>
  <c r="F27" i="2" s="1"/>
  <c r="F16" i="2"/>
  <c r="F26" i="2" s="1"/>
  <c r="F15" i="2"/>
  <c r="F25" i="2" s="1"/>
  <c r="F14" i="2"/>
  <c r="F24" i="2" s="1"/>
  <c r="E53" i="2"/>
  <c r="E54" i="2"/>
  <c r="E56" i="2"/>
  <c r="E43" i="2"/>
  <c r="E44" i="2"/>
  <c r="E45" i="2"/>
  <c r="E46" i="2"/>
  <c r="E38" i="2"/>
  <c r="E39" i="2"/>
  <c r="E40" i="2"/>
  <c r="E41" i="2"/>
  <c r="E20" i="2"/>
  <c r="E21" i="2"/>
  <c r="E22" i="2"/>
  <c r="E19" i="2"/>
  <c r="G18" i="2"/>
  <c r="H18" i="2"/>
  <c r="I18" i="2"/>
  <c r="J18" i="2"/>
  <c r="K18" i="2"/>
  <c r="G52" i="2"/>
  <c r="I52" i="2"/>
  <c r="J52" i="2"/>
  <c r="G47" i="2"/>
  <c r="H47" i="2"/>
  <c r="I47" i="2"/>
  <c r="J47" i="2"/>
  <c r="G42" i="2"/>
  <c r="H42" i="2"/>
  <c r="I42" i="2"/>
  <c r="J42" i="2"/>
  <c r="K42" i="2"/>
  <c r="G37" i="2"/>
  <c r="H37" i="2"/>
  <c r="I37" i="2"/>
  <c r="J37" i="2"/>
  <c r="K37" i="2"/>
  <c r="G33" i="2"/>
  <c r="G58" i="2" s="1"/>
  <c r="H58" i="2"/>
  <c r="I33" i="2"/>
  <c r="I58" i="2" s="1"/>
  <c r="J33" i="2"/>
  <c r="J58" i="2" s="1"/>
  <c r="K33" i="2"/>
  <c r="K58" i="2" s="1"/>
  <c r="G34" i="2"/>
  <c r="G59" i="2" s="1"/>
  <c r="I34" i="2"/>
  <c r="I59" i="2" s="1"/>
  <c r="J34" i="2"/>
  <c r="J59" i="2" s="1"/>
  <c r="K34" i="2"/>
  <c r="K59" i="2" s="1"/>
  <c r="G35" i="2"/>
  <c r="G60" i="2" s="1"/>
  <c r="I35" i="2"/>
  <c r="I60" i="2" s="1"/>
  <c r="J35" i="2"/>
  <c r="J60" i="2" s="1"/>
  <c r="K35" i="2"/>
  <c r="K60" i="2" s="1"/>
  <c r="G36" i="2"/>
  <c r="G61" i="2" s="1"/>
  <c r="H61" i="2"/>
  <c r="I36" i="2"/>
  <c r="I61" i="2" s="1"/>
  <c r="J36" i="2"/>
  <c r="J61" i="2" s="1"/>
  <c r="K36" i="2"/>
  <c r="K61" i="2" s="1"/>
  <c r="H52" i="2" l="1"/>
  <c r="E55" i="2"/>
  <c r="H32" i="2"/>
  <c r="F63" i="2"/>
  <c r="F66" i="2"/>
  <c r="F47" i="2"/>
  <c r="F32" i="2" s="1"/>
  <c r="F57" i="2" s="1"/>
  <c r="F62" i="2" s="1"/>
  <c r="J32" i="2"/>
  <c r="F35" i="2"/>
  <c r="F60" i="2" s="1"/>
  <c r="F64" i="2"/>
  <c r="F65" i="2"/>
  <c r="K32" i="2"/>
  <c r="K57" i="2" s="1"/>
  <c r="E47" i="2"/>
  <c r="E42" i="2"/>
  <c r="E52" i="2"/>
  <c r="E37" i="2"/>
  <c r="E18" i="2"/>
  <c r="E35" i="2"/>
  <c r="E60" i="2" s="1"/>
  <c r="E33" i="2"/>
  <c r="E58" i="2" s="1"/>
  <c r="E34" i="2"/>
  <c r="E59" i="2" s="1"/>
  <c r="I32" i="2"/>
  <c r="I57" i="2" s="1"/>
  <c r="E36" i="2"/>
  <c r="E61" i="2" s="1"/>
  <c r="J57" i="2"/>
  <c r="G32" i="2"/>
  <c r="G57" i="2" s="1"/>
  <c r="H57" i="2"/>
  <c r="J13" i="2"/>
  <c r="J23" i="2" s="1"/>
  <c r="K13" i="2"/>
  <c r="K23" i="2" s="1"/>
  <c r="J14" i="2"/>
  <c r="J24" i="2" s="1"/>
  <c r="K14" i="2"/>
  <c r="K24" i="2" s="1"/>
  <c r="J15" i="2"/>
  <c r="J25" i="2" s="1"/>
  <c r="K15" i="2"/>
  <c r="K25" i="2" s="1"/>
  <c r="J16" i="2"/>
  <c r="J26" i="2" s="1"/>
  <c r="K16" i="2"/>
  <c r="K26" i="2" s="1"/>
  <c r="J17" i="2"/>
  <c r="J27" i="2" s="1"/>
  <c r="K17" i="2"/>
  <c r="K27" i="2" s="1"/>
  <c r="E17" i="2"/>
  <c r="E27" i="2" s="1"/>
  <c r="E16" i="2"/>
  <c r="E26" i="2" s="1"/>
  <c r="E14" i="2"/>
  <c r="E24" i="2" s="1"/>
  <c r="I17" i="2"/>
  <c r="I27" i="2" s="1"/>
  <c r="H17" i="2"/>
  <c r="H27" i="2" s="1"/>
  <c r="G17" i="2"/>
  <c r="G27" i="2" s="1"/>
  <c r="I16" i="2"/>
  <c r="I26" i="2" s="1"/>
  <c r="H16" i="2"/>
  <c r="H26" i="2" s="1"/>
  <c r="G16" i="2"/>
  <c r="G26" i="2" s="1"/>
  <c r="I15" i="2"/>
  <c r="I25" i="2" s="1"/>
  <c r="H15" i="2"/>
  <c r="H25" i="2" s="1"/>
  <c r="G15" i="2"/>
  <c r="G25" i="2" s="1"/>
  <c r="E15" i="2"/>
  <c r="E25" i="2" s="1"/>
  <c r="I14" i="2"/>
  <c r="I24" i="2" s="1"/>
  <c r="H14" i="2"/>
  <c r="H24" i="2" s="1"/>
  <c r="G14" i="2"/>
  <c r="G24" i="2" s="1"/>
  <c r="I13" i="2"/>
  <c r="I23" i="2" s="1"/>
  <c r="H13" i="2"/>
  <c r="H23" i="2" s="1"/>
  <c r="G13" i="2"/>
  <c r="G23" i="2" s="1"/>
  <c r="J62" i="2" l="1"/>
  <c r="E32" i="2"/>
  <c r="E57" i="2" s="1"/>
  <c r="K65" i="2"/>
  <c r="K63" i="2"/>
  <c r="J66" i="2"/>
  <c r="J65" i="2"/>
  <c r="J63" i="2"/>
  <c r="K66" i="2"/>
  <c r="K64" i="2"/>
  <c r="K62" i="2"/>
  <c r="J64" i="2"/>
  <c r="I63" i="2"/>
  <c r="H64" i="2"/>
  <c r="G64" i="2"/>
  <c r="G62" i="2"/>
  <c r="H66" i="2"/>
  <c r="E63" i="2"/>
  <c r="E66" i="2"/>
  <c r="G63" i="2"/>
  <c r="E64" i="2"/>
  <c r="I64" i="2"/>
  <c r="H65" i="2"/>
  <c r="G66" i="2"/>
  <c r="H63" i="2"/>
  <c r="E65" i="2"/>
  <c r="I62" i="2"/>
  <c r="G65" i="2"/>
  <c r="I66" i="2"/>
  <c r="I65" i="2"/>
  <c r="H62" i="2"/>
  <c r="E13" i="2"/>
  <c r="E23" i="2" s="1"/>
  <c r="E62" i="2" l="1"/>
</calcChain>
</file>

<file path=xl/sharedStrings.xml><?xml version="1.0" encoding="utf-8"?>
<sst xmlns="http://schemas.openxmlformats.org/spreadsheetml/2006/main" count="149" uniqueCount="52">
  <si>
    <t>№ п/п</t>
  </si>
  <si>
    <t>Наименование мероприятия муниципальной программы</t>
  </si>
  <si>
    <t>Участники муниципальной программы, ответственные за реализацию мероприятия программы</t>
  </si>
  <si>
    <t>Объем финансирования мероприятия программы, рублей</t>
  </si>
  <si>
    <t>Целевые индикаторы реализации мероприятия программы</t>
  </si>
  <si>
    <t>Источник финансирования</t>
  </si>
  <si>
    <t>Всего</t>
  </si>
  <si>
    <t>Наименование</t>
  </si>
  <si>
    <t>Единица измерения</t>
  </si>
  <si>
    <t>1.</t>
  </si>
  <si>
    <t>1. Федеральный бюджет</t>
  </si>
  <si>
    <t>2. Областной бюджет</t>
  </si>
  <si>
    <t>3. местный бюджет</t>
  </si>
  <si>
    <t>1.1.</t>
  </si>
  <si>
    <t>Администрация Солнцевского сельского поселения</t>
  </si>
  <si>
    <t>Всего,  в том числе:</t>
  </si>
  <si>
    <t>Итого по программе</t>
  </si>
  <si>
    <t>Всего, в том числе:</t>
  </si>
  <si>
    <t>Цель муниципальной программы: "Повышение уровня благоустройства Солнцевского сельского поселения"</t>
  </si>
  <si>
    <t>4. иные средства</t>
  </si>
  <si>
    <t>Итого по подпрограмме 1 муниципальной программы</t>
  </si>
  <si>
    <t>Задача 2 муниципальной программы: "Повышение качества и уровня комфорта городской среды путем реализации мероприятий по благоустройству общественных территорий"</t>
  </si>
  <si>
    <t>Наименование подпрограммы № 2 «Благоустройство общественных территорий Солнцевского сельского поселения Исилькульского муниципального района Омской области»</t>
  </si>
  <si>
    <t>Цель подпрограммы № 2 муниципальной программы  "Благоустройство общественных территорий  Солнцевского сельского поселения Исилькульского муниципального района Омской области"</t>
  </si>
  <si>
    <t>Благоустройство общественных территорий</t>
  </si>
  <si>
    <t>Площадь благоустроенных муниципальных территорий общего пользования</t>
  </si>
  <si>
    <t>Площадь отремонтированных дорог, проездов, тротуаров</t>
  </si>
  <si>
    <t>2.</t>
  </si>
  <si>
    <t>2.1.</t>
  </si>
  <si>
    <t>2.2.</t>
  </si>
  <si>
    <t>2.3.</t>
  </si>
  <si>
    <t>2.4.</t>
  </si>
  <si>
    <t>Итого по подпрограмме 2 муниципальной программы</t>
  </si>
  <si>
    <t>Благоустройство парка</t>
  </si>
  <si>
    <t xml:space="preserve">
Повышение уровня благоустройства дворовых территорий многоквартирных домов
</t>
  </si>
  <si>
    <t>Цель подпрограммы № 1 муниципальной программы  "Благоустройство дворовых территорий многоквартирных домов  в Солнцевском сельском поселении Исилькульского муниципального района Омской области"</t>
  </si>
  <si>
    <t>Задача 1 подпрограммы 1 "Повышение уровня благоустройства дворовых территорий многоквартирных домов"</t>
  </si>
  <si>
    <t>Задача 1 муниципальной программы: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</si>
  <si>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м2</t>
  </si>
  <si>
    <t>x</t>
  </si>
  <si>
    <t xml:space="preserve">Приложение № 3
 к Муниципальной программе
Солнцевского сельского поселения
«Формирование комфортной городской среды»
 в Солнцевском  сельском  поселении 
Исилькульского муниципального  района 
Омской области
</t>
  </si>
  <si>
    <t xml:space="preserve">Финансовое обеспечение реализации (мероприятия) муниципальной программы 
"«Формирование комфортной городской среды»  в Солнцевском сельском
поселении Исилькульского муниципального  района Омской области" 
</t>
  </si>
  <si>
    <t>всего</t>
  </si>
  <si>
    <t>Задача 1 подпрограммы 2 "Повышение уровня благоустройства общественных территорий"</t>
  </si>
  <si>
    <t>Строительство новой  парковки в центре села Солнцевка</t>
  </si>
  <si>
    <t>Наименование подпрограммы № 1 «Благоустройство дворовых территорий многоквартирных домов в Солнцевском сельском поселении Исилькульского муниципального района Омской области»</t>
  </si>
  <si>
    <t>Ремонт дворовой территории многоквартирного дома с. Солнцевка, ул. Советская, д. 60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</si>
  <si>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</si>
  <si>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Обустройство места захоронения (кладбища) в с. Солнцевка  Исилькульского муниципального района Омской области</t>
  </si>
  <si>
    <t>Количество мест захоронения</t>
  </si>
  <si>
    <t>шт.</t>
  </si>
  <si>
    <t xml:space="preserve">Приложение № 1
к постановлению Администрации
Солнцевского сельского поселения 
от 27.03.2024 г. № 41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</si>
</sst>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6"/>
      <color theme="1"/>
      <name val="Arial"/>
      <family val="2"/>
      <charset val="204"/>
    </font>
    <font>
      <sz val="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right" wrapText="1"/>
    </xf>
    <xf numFmtId="0" fontId="0" fillId="0" borderId="4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tabSelected="1" zoomScaleNormal="100" workbookViewId="0">
      <selection activeCell="A2" sqref="A2:T2"/>
    </sheetView>
  </sheetViews>
  <sheetFormatPr defaultRowHeight="15" x14ac:dyDescent="0.25"/>
  <cols>
    <col min="1" max="1" width="14.140625" customWidth="1"/>
    <col min="2" max="2" width="11.28515625" customWidth="1"/>
    <col min="3" max="3" width="10.140625" customWidth="1"/>
    <col min="4" max="4" width="10.28515625" customWidth="1"/>
    <col min="5" max="5" width="10.42578125" bestFit="1" customWidth="1"/>
  </cols>
  <sheetData>
    <row r="1" spans="1:20" ht="72.75" customHeight="1" x14ac:dyDescent="0.25">
      <c r="A1" s="51" t="s">
        <v>51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spans="1:20" ht="103.5" customHeight="1" x14ac:dyDescent="0.25">
      <c r="A2" s="20" t="s">
        <v>40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spans="1:20" ht="83.25" customHeight="1" x14ac:dyDescent="0.25">
      <c r="A3" s="21" t="s">
        <v>41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</row>
    <row r="4" spans="1:20" ht="26.25" customHeight="1" x14ac:dyDescent="0.25">
      <c r="A4" s="22" t="s">
        <v>0</v>
      </c>
      <c r="B4" s="23" t="s">
        <v>1</v>
      </c>
      <c r="C4" s="22" t="s">
        <v>2</v>
      </c>
      <c r="D4" s="22" t="s">
        <v>3</v>
      </c>
      <c r="E4" s="22"/>
      <c r="F4" s="22"/>
      <c r="G4" s="22"/>
      <c r="H4" s="22"/>
      <c r="I4" s="22"/>
      <c r="J4" s="22"/>
      <c r="K4" s="22"/>
      <c r="L4" s="22" t="s">
        <v>4</v>
      </c>
      <c r="M4" s="22"/>
      <c r="N4" s="22"/>
      <c r="O4" s="22"/>
      <c r="P4" s="22"/>
      <c r="Q4" s="22"/>
      <c r="R4" s="22"/>
      <c r="S4" s="22"/>
      <c r="T4" s="22"/>
    </row>
    <row r="5" spans="1:20" ht="15" customHeight="1" x14ac:dyDescent="0.25">
      <c r="A5" s="22"/>
      <c r="B5" s="23"/>
      <c r="C5" s="22"/>
      <c r="D5" s="17" t="s">
        <v>5</v>
      </c>
      <c r="E5" s="17" t="s">
        <v>6</v>
      </c>
      <c r="F5" s="27"/>
      <c r="G5" s="28"/>
      <c r="H5" s="28"/>
      <c r="I5" s="28"/>
      <c r="J5" s="28"/>
      <c r="K5" s="29"/>
      <c r="L5" s="17" t="s">
        <v>7</v>
      </c>
      <c r="M5" s="17" t="s">
        <v>8</v>
      </c>
      <c r="N5" s="17" t="s">
        <v>42</v>
      </c>
      <c r="O5" s="24"/>
      <c r="P5" s="25"/>
      <c r="Q5" s="25"/>
      <c r="R5" s="25"/>
      <c r="S5" s="25"/>
      <c r="T5" s="26"/>
    </row>
    <row r="6" spans="1:20" ht="20.25" customHeight="1" x14ac:dyDescent="0.25">
      <c r="A6" s="22"/>
      <c r="B6" s="23"/>
      <c r="C6" s="22"/>
      <c r="D6" s="18"/>
      <c r="E6" s="18"/>
      <c r="F6" s="11">
        <v>2022</v>
      </c>
      <c r="G6" s="2">
        <v>2023</v>
      </c>
      <c r="H6" s="2">
        <v>2024</v>
      </c>
      <c r="I6" s="2">
        <v>2025</v>
      </c>
      <c r="J6" s="6">
        <v>2026</v>
      </c>
      <c r="K6" s="6">
        <v>2027</v>
      </c>
      <c r="L6" s="18"/>
      <c r="M6" s="18"/>
      <c r="N6" s="18"/>
      <c r="O6" s="11">
        <v>2022</v>
      </c>
      <c r="P6" s="11">
        <v>2023</v>
      </c>
      <c r="Q6" s="11">
        <v>2024</v>
      </c>
      <c r="R6" s="11">
        <v>2025</v>
      </c>
      <c r="S6" s="11">
        <v>2026</v>
      </c>
      <c r="T6" s="7">
        <v>2027</v>
      </c>
    </row>
    <row r="7" spans="1:20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11">
        <v>6</v>
      </c>
      <c r="G7" s="2">
        <v>7</v>
      </c>
      <c r="H7" s="2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11">
        <v>14</v>
      </c>
      <c r="O7" s="11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</row>
    <row r="8" spans="1:20" ht="20.25" customHeight="1" x14ac:dyDescent="0.25">
      <c r="A8" s="19" t="s">
        <v>18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0" ht="21.75" customHeight="1" x14ac:dyDescent="0.25">
      <c r="A9" s="19" t="s">
        <v>37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x14ac:dyDescent="0.25">
      <c r="A10" s="19" t="s">
        <v>45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 x14ac:dyDescent="0.25">
      <c r="A11" s="19" t="s">
        <v>35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1:20" x14ac:dyDescent="0.25">
      <c r="A12" s="34" t="s">
        <v>36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0" ht="27" customHeight="1" x14ac:dyDescent="0.25">
      <c r="A13" s="30" t="s">
        <v>9</v>
      </c>
      <c r="B13" s="30" t="s">
        <v>34</v>
      </c>
      <c r="C13" s="30"/>
      <c r="D13" s="3" t="s">
        <v>17</v>
      </c>
      <c r="E13" s="9">
        <f>E18</f>
        <v>1000</v>
      </c>
      <c r="F13" s="9">
        <f t="shared" ref="F13:I13" si="0">F18</f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ref="J13:K13" si="1">J18</f>
        <v>0</v>
      </c>
      <c r="K13" s="9">
        <f t="shared" si="1"/>
        <v>1000</v>
      </c>
      <c r="L13" s="30" t="s">
        <v>39</v>
      </c>
      <c r="M13" s="30" t="s">
        <v>39</v>
      </c>
      <c r="N13" s="30" t="s">
        <v>39</v>
      </c>
      <c r="O13" s="30" t="s">
        <v>39</v>
      </c>
      <c r="P13" s="30" t="s">
        <v>39</v>
      </c>
      <c r="Q13" s="30" t="s">
        <v>39</v>
      </c>
      <c r="R13" s="30" t="s">
        <v>39</v>
      </c>
      <c r="S13" s="30" t="s">
        <v>39</v>
      </c>
      <c r="T13" s="30" t="s">
        <v>39</v>
      </c>
    </row>
    <row r="14" spans="1:20" ht="27" customHeight="1" x14ac:dyDescent="0.25">
      <c r="A14" s="30"/>
      <c r="B14" s="30"/>
      <c r="C14" s="30"/>
      <c r="D14" s="3" t="s">
        <v>10</v>
      </c>
      <c r="E14" s="9">
        <f t="shared" ref="E14:I17" si="2">E19</f>
        <v>0</v>
      </c>
      <c r="F14" s="9">
        <f t="shared" si="2"/>
        <v>0</v>
      </c>
      <c r="G14" s="9">
        <f t="shared" si="2"/>
        <v>0</v>
      </c>
      <c r="H14" s="9">
        <f t="shared" si="2"/>
        <v>0</v>
      </c>
      <c r="I14" s="9">
        <f t="shared" si="2"/>
        <v>0</v>
      </c>
      <c r="J14" s="9">
        <f t="shared" ref="J14:K14" si="3">J19</f>
        <v>0</v>
      </c>
      <c r="K14" s="9">
        <f t="shared" si="3"/>
        <v>0</v>
      </c>
      <c r="L14" s="30"/>
      <c r="M14" s="30"/>
      <c r="N14" s="30"/>
      <c r="O14" s="30"/>
      <c r="P14" s="30"/>
      <c r="Q14" s="30"/>
      <c r="R14" s="30"/>
      <c r="S14" s="30"/>
      <c r="T14" s="30"/>
    </row>
    <row r="15" spans="1:20" ht="22.5" customHeight="1" x14ac:dyDescent="0.25">
      <c r="A15" s="30"/>
      <c r="B15" s="30"/>
      <c r="C15" s="30"/>
      <c r="D15" s="3" t="s">
        <v>11</v>
      </c>
      <c r="E15" s="9">
        <f t="shared" si="2"/>
        <v>0</v>
      </c>
      <c r="F15" s="9">
        <f t="shared" ref="F15" si="4">F20</f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ref="J15:K15" si="5">J20</f>
        <v>0</v>
      </c>
      <c r="K15" s="9">
        <f t="shared" si="5"/>
        <v>0</v>
      </c>
      <c r="L15" s="30"/>
      <c r="M15" s="30"/>
      <c r="N15" s="30"/>
      <c r="O15" s="30"/>
      <c r="P15" s="30"/>
      <c r="Q15" s="30"/>
      <c r="R15" s="30"/>
      <c r="S15" s="30"/>
      <c r="T15" s="30"/>
    </row>
    <row r="16" spans="1:20" ht="24" customHeight="1" x14ac:dyDescent="0.25">
      <c r="A16" s="30"/>
      <c r="B16" s="30"/>
      <c r="C16" s="30"/>
      <c r="D16" s="3" t="s">
        <v>12</v>
      </c>
      <c r="E16" s="9">
        <f t="shared" si="2"/>
        <v>1000</v>
      </c>
      <c r="F16" s="9">
        <f t="shared" ref="F16" si="6">F21</f>
        <v>0</v>
      </c>
      <c r="G16" s="9">
        <f t="shared" si="2"/>
        <v>0</v>
      </c>
      <c r="H16" s="9">
        <f t="shared" si="2"/>
        <v>0</v>
      </c>
      <c r="I16" s="9">
        <f t="shared" si="2"/>
        <v>0</v>
      </c>
      <c r="J16" s="9">
        <f t="shared" ref="J16:K16" si="7">J21</f>
        <v>0</v>
      </c>
      <c r="K16" s="9">
        <f t="shared" si="7"/>
        <v>1000</v>
      </c>
      <c r="L16" s="30"/>
      <c r="M16" s="30"/>
      <c r="N16" s="30"/>
      <c r="O16" s="30"/>
      <c r="P16" s="30"/>
      <c r="Q16" s="30"/>
      <c r="R16" s="30"/>
      <c r="S16" s="30"/>
      <c r="T16" s="30"/>
    </row>
    <row r="17" spans="1:20" ht="22.5" customHeight="1" x14ac:dyDescent="0.25">
      <c r="A17" s="30"/>
      <c r="B17" s="30"/>
      <c r="C17" s="30"/>
      <c r="D17" s="3" t="s">
        <v>19</v>
      </c>
      <c r="E17" s="9">
        <f t="shared" si="2"/>
        <v>0</v>
      </c>
      <c r="F17" s="9">
        <f t="shared" ref="F17" si="8">F22</f>
        <v>0</v>
      </c>
      <c r="G17" s="9">
        <f t="shared" si="2"/>
        <v>0</v>
      </c>
      <c r="H17" s="9">
        <f t="shared" si="2"/>
        <v>0</v>
      </c>
      <c r="I17" s="9">
        <f t="shared" si="2"/>
        <v>0</v>
      </c>
      <c r="J17" s="9">
        <f t="shared" ref="J17:K17" si="9">J22</f>
        <v>0</v>
      </c>
      <c r="K17" s="9">
        <f t="shared" si="9"/>
        <v>0</v>
      </c>
      <c r="L17" s="30"/>
      <c r="M17" s="30"/>
      <c r="N17" s="30"/>
      <c r="O17" s="30"/>
      <c r="P17" s="30"/>
      <c r="Q17" s="30"/>
      <c r="R17" s="30"/>
      <c r="S17" s="30"/>
      <c r="T17" s="30"/>
    </row>
    <row r="18" spans="1:20" ht="16.5" x14ac:dyDescent="0.25">
      <c r="A18" s="19" t="s">
        <v>13</v>
      </c>
      <c r="B18" s="19" t="s">
        <v>46</v>
      </c>
      <c r="C18" s="19" t="s">
        <v>14</v>
      </c>
      <c r="D18" s="1" t="s">
        <v>17</v>
      </c>
      <c r="E18" s="8">
        <f>+G18+H18+I18+J18+K18</f>
        <v>1000</v>
      </c>
      <c r="F18" s="8">
        <f t="shared" ref="F18" si="10">F19+F20+F21+F22</f>
        <v>0</v>
      </c>
      <c r="G18" s="8">
        <f t="shared" ref="G18:K18" si="11">G19+G20+G21+G22</f>
        <v>0</v>
      </c>
      <c r="H18" s="8">
        <f t="shared" si="11"/>
        <v>0</v>
      </c>
      <c r="I18" s="8">
        <f t="shared" si="11"/>
        <v>0</v>
      </c>
      <c r="J18" s="8">
        <f t="shared" si="11"/>
        <v>0</v>
      </c>
      <c r="K18" s="8">
        <f t="shared" si="11"/>
        <v>1000</v>
      </c>
      <c r="L18" s="19" t="s">
        <v>26</v>
      </c>
      <c r="M18" s="19" t="s">
        <v>38</v>
      </c>
      <c r="N18" s="19">
        <f>O18+P18+Q18+R18+S18+T18</f>
        <v>100</v>
      </c>
      <c r="O18" s="19">
        <v>0</v>
      </c>
      <c r="P18" s="19">
        <v>0</v>
      </c>
      <c r="Q18" s="19">
        <v>0</v>
      </c>
      <c r="R18" s="19">
        <v>0</v>
      </c>
      <c r="S18" s="40">
        <v>0</v>
      </c>
      <c r="T18" s="40">
        <v>100</v>
      </c>
    </row>
    <row r="19" spans="1:20" ht="21.75" customHeight="1" x14ac:dyDescent="0.25">
      <c r="A19" s="19"/>
      <c r="B19" s="19"/>
      <c r="C19" s="19"/>
      <c r="D19" s="1" t="s">
        <v>10</v>
      </c>
      <c r="E19" s="8">
        <f>+G19+H19+I19+J19+K19</f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19"/>
      <c r="M19" s="19"/>
      <c r="N19" s="19"/>
      <c r="O19" s="19"/>
      <c r="P19" s="19"/>
      <c r="Q19" s="19"/>
      <c r="R19" s="19"/>
      <c r="S19" s="41"/>
      <c r="T19" s="41"/>
    </row>
    <row r="20" spans="1:20" ht="24" customHeight="1" x14ac:dyDescent="0.25">
      <c r="A20" s="19"/>
      <c r="B20" s="19"/>
      <c r="C20" s="19"/>
      <c r="D20" s="1" t="s">
        <v>11</v>
      </c>
      <c r="E20" s="8">
        <f t="shared" ref="E20:E22" si="12">+G20+H20+I20+J20+K20</f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19"/>
      <c r="M20" s="19"/>
      <c r="N20" s="19"/>
      <c r="O20" s="19"/>
      <c r="P20" s="19"/>
      <c r="Q20" s="19"/>
      <c r="R20" s="19"/>
      <c r="S20" s="41"/>
      <c r="T20" s="41"/>
    </row>
    <row r="21" spans="1:20" ht="21.75" customHeight="1" x14ac:dyDescent="0.25">
      <c r="A21" s="19"/>
      <c r="B21" s="19"/>
      <c r="C21" s="19"/>
      <c r="D21" s="1" t="s">
        <v>12</v>
      </c>
      <c r="E21" s="8">
        <f t="shared" si="12"/>
        <v>1000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1000</v>
      </c>
      <c r="L21" s="19"/>
      <c r="M21" s="19"/>
      <c r="N21" s="19"/>
      <c r="O21" s="19"/>
      <c r="P21" s="19"/>
      <c r="Q21" s="19"/>
      <c r="R21" s="19"/>
      <c r="S21" s="41"/>
      <c r="T21" s="41"/>
    </row>
    <row r="22" spans="1:20" ht="23.25" customHeight="1" x14ac:dyDescent="0.25">
      <c r="A22" s="19"/>
      <c r="B22" s="19"/>
      <c r="C22" s="19"/>
      <c r="D22" s="1" t="s">
        <v>19</v>
      </c>
      <c r="E22" s="8">
        <f t="shared" si="12"/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19"/>
      <c r="M22" s="19"/>
      <c r="N22" s="19"/>
      <c r="O22" s="19"/>
      <c r="P22" s="19"/>
      <c r="Q22" s="19"/>
      <c r="R22" s="19"/>
      <c r="S22" s="42"/>
      <c r="T22" s="42"/>
    </row>
    <row r="23" spans="1:20" ht="23.25" customHeight="1" x14ac:dyDescent="0.25">
      <c r="A23" s="46" t="s">
        <v>20</v>
      </c>
      <c r="B23" s="46"/>
      <c r="C23" s="46"/>
      <c r="D23" s="4" t="s">
        <v>15</v>
      </c>
      <c r="E23" s="10">
        <f>E13</f>
        <v>1000</v>
      </c>
      <c r="F23" s="10">
        <f t="shared" ref="F23" si="13">F13</f>
        <v>0</v>
      </c>
      <c r="G23" s="10">
        <f t="shared" ref="G23:I23" si="14">G13</f>
        <v>0</v>
      </c>
      <c r="H23" s="10">
        <f t="shared" si="14"/>
        <v>0</v>
      </c>
      <c r="I23" s="10">
        <f t="shared" si="14"/>
        <v>0</v>
      </c>
      <c r="J23" s="10">
        <f t="shared" ref="J23:K23" si="15">J13</f>
        <v>0</v>
      </c>
      <c r="K23" s="10">
        <f t="shared" si="15"/>
        <v>1000</v>
      </c>
      <c r="L23" s="31" t="s">
        <v>39</v>
      </c>
      <c r="M23" s="31" t="s">
        <v>39</v>
      </c>
      <c r="N23" s="31" t="s">
        <v>39</v>
      </c>
      <c r="O23" s="31" t="s">
        <v>39</v>
      </c>
      <c r="P23" s="31" t="s">
        <v>39</v>
      </c>
      <c r="Q23" s="31" t="s">
        <v>39</v>
      </c>
      <c r="R23" s="31" t="s">
        <v>39</v>
      </c>
      <c r="S23" s="31" t="s">
        <v>39</v>
      </c>
      <c r="T23" s="31" t="s">
        <v>39</v>
      </c>
    </row>
    <row r="24" spans="1:20" ht="24.75" customHeight="1" x14ac:dyDescent="0.25">
      <c r="A24" s="46"/>
      <c r="B24" s="46"/>
      <c r="C24" s="46"/>
      <c r="D24" s="4" t="s">
        <v>10</v>
      </c>
      <c r="E24" s="10">
        <f t="shared" ref="E24:I27" si="16">E14</f>
        <v>0</v>
      </c>
      <c r="F24" s="10">
        <f t="shared" ref="F24" si="17">F14</f>
        <v>0</v>
      </c>
      <c r="G24" s="10">
        <f t="shared" si="16"/>
        <v>0</v>
      </c>
      <c r="H24" s="10">
        <f t="shared" si="16"/>
        <v>0</v>
      </c>
      <c r="I24" s="10">
        <f t="shared" si="16"/>
        <v>0</v>
      </c>
      <c r="J24" s="10">
        <f t="shared" ref="J24:K24" si="18">J14</f>
        <v>0</v>
      </c>
      <c r="K24" s="10">
        <f t="shared" si="18"/>
        <v>0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ht="21.75" customHeight="1" x14ac:dyDescent="0.25">
      <c r="A25" s="46"/>
      <c r="B25" s="46"/>
      <c r="C25" s="46"/>
      <c r="D25" s="4" t="s">
        <v>11</v>
      </c>
      <c r="E25" s="10">
        <f t="shared" si="16"/>
        <v>0</v>
      </c>
      <c r="F25" s="10">
        <f t="shared" ref="F25" si="19">F15</f>
        <v>0</v>
      </c>
      <c r="G25" s="10">
        <f t="shared" si="16"/>
        <v>0</v>
      </c>
      <c r="H25" s="10">
        <f t="shared" si="16"/>
        <v>0</v>
      </c>
      <c r="I25" s="10">
        <f t="shared" si="16"/>
        <v>0</v>
      </c>
      <c r="J25" s="10">
        <f t="shared" ref="J25:K25" si="20">J15</f>
        <v>0</v>
      </c>
      <c r="K25" s="10">
        <f t="shared" si="20"/>
        <v>0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23.25" customHeight="1" x14ac:dyDescent="0.25">
      <c r="A26" s="46"/>
      <c r="B26" s="46"/>
      <c r="C26" s="46"/>
      <c r="D26" s="4" t="s">
        <v>12</v>
      </c>
      <c r="E26" s="10">
        <f t="shared" si="16"/>
        <v>1000</v>
      </c>
      <c r="F26" s="10">
        <f t="shared" ref="F26" si="21">F16</f>
        <v>0</v>
      </c>
      <c r="G26" s="10">
        <f t="shared" si="16"/>
        <v>0</v>
      </c>
      <c r="H26" s="10">
        <f t="shared" si="16"/>
        <v>0</v>
      </c>
      <c r="I26" s="10">
        <f t="shared" si="16"/>
        <v>0</v>
      </c>
      <c r="J26" s="10">
        <f t="shared" ref="J26:K26" si="22">J16</f>
        <v>0</v>
      </c>
      <c r="K26" s="10">
        <f t="shared" si="22"/>
        <v>1000</v>
      </c>
      <c r="L26" s="32"/>
      <c r="M26" s="32"/>
      <c r="N26" s="32"/>
      <c r="O26" s="32"/>
      <c r="P26" s="32"/>
      <c r="Q26" s="32"/>
      <c r="R26" s="32"/>
      <c r="S26" s="32"/>
      <c r="T26" s="32"/>
    </row>
    <row r="27" spans="1:20" ht="22.5" customHeight="1" x14ac:dyDescent="0.25">
      <c r="A27" s="46"/>
      <c r="B27" s="46"/>
      <c r="C27" s="46"/>
      <c r="D27" s="4" t="s">
        <v>19</v>
      </c>
      <c r="E27" s="10">
        <f t="shared" si="16"/>
        <v>0</v>
      </c>
      <c r="F27" s="10">
        <f t="shared" ref="F27" si="23">F17</f>
        <v>0</v>
      </c>
      <c r="G27" s="10">
        <f t="shared" si="16"/>
        <v>0</v>
      </c>
      <c r="H27" s="10">
        <f t="shared" si="16"/>
        <v>0</v>
      </c>
      <c r="I27" s="10">
        <f t="shared" si="16"/>
        <v>0</v>
      </c>
      <c r="J27" s="10">
        <f t="shared" ref="J27:K27" si="24">J17</f>
        <v>0</v>
      </c>
      <c r="K27" s="10">
        <f t="shared" si="24"/>
        <v>0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ht="21.75" customHeight="1" x14ac:dyDescent="0.25">
      <c r="A28" s="19" t="s">
        <v>21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</row>
    <row r="29" spans="1:20" x14ac:dyDescent="0.25">
      <c r="A29" s="19" t="s">
        <v>22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</row>
    <row r="30" spans="1:20" x14ac:dyDescent="0.25">
      <c r="A30" s="19" t="s">
        <v>23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</row>
    <row r="31" spans="1:20" x14ac:dyDescent="0.25">
      <c r="A31" s="34" t="s">
        <v>43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</row>
    <row r="32" spans="1:20" ht="27" customHeight="1" x14ac:dyDescent="0.25">
      <c r="A32" s="30" t="s">
        <v>27</v>
      </c>
      <c r="B32" s="30" t="s">
        <v>24</v>
      </c>
      <c r="C32" s="30"/>
      <c r="D32" s="3" t="s">
        <v>17</v>
      </c>
      <c r="E32" s="9">
        <f>E37+E42+E47+E52</f>
        <v>4642321.2</v>
      </c>
      <c r="F32" s="9">
        <f>F37+F42+F47+F52</f>
        <v>0</v>
      </c>
      <c r="G32" s="9">
        <f>G37+G42+G47+G52</f>
        <v>2725993.6</v>
      </c>
      <c r="H32" s="9">
        <f>H37+H42+H47+H52</f>
        <v>1913327.6</v>
      </c>
      <c r="I32" s="9">
        <f t="shared" ref="I32:K32" si="25">I37+I42+I47+I52</f>
        <v>0</v>
      </c>
      <c r="J32" s="9">
        <f>J37+J42+J47+J52</f>
        <v>0</v>
      </c>
      <c r="K32" s="9">
        <f t="shared" si="25"/>
        <v>3000</v>
      </c>
      <c r="L32" s="30" t="s">
        <v>39</v>
      </c>
      <c r="M32" s="30" t="s">
        <v>39</v>
      </c>
      <c r="N32" s="30" t="s">
        <v>39</v>
      </c>
      <c r="O32" s="30" t="s">
        <v>39</v>
      </c>
      <c r="P32" s="30" t="s">
        <v>39</v>
      </c>
      <c r="Q32" s="30" t="s">
        <v>39</v>
      </c>
      <c r="R32" s="30" t="s">
        <v>39</v>
      </c>
      <c r="S32" s="43" t="s">
        <v>39</v>
      </c>
      <c r="T32" s="43" t="s">
        <v>39</v>
      </c>
    </row>
    <row r="33" spans="1:20" ht="27" customHeight="1" x14ac:dyDescent="0.25">
      <c r="A33" s="30"/>
      <c r="B33" s="30"/>
      <c r="C33" s="30"/>
      <c r="D33" s="3" t="s">
        <v>10</v>
      </c>
      <c r="E33" s="9">
        <f t="shared" ref="E33:K33" si="26">E38+E43+E48+E53</f>
        <v>2450000</v>
      </c>
      <c r="F33" s="9">
        <f t="shared" ref="F33" si="27">F38+F43+F48+F53</f>
        <v>0</v>
      </c>
      <c r="G33" s="9">
        <f t="shared" si="26"/>
        <v>2450000</v>
      </c>
      <c r="H33" s="9">
        <f t="shared" ref="H33" si="28">H38+H43+H48+H53</f>
        <v>0</v>
      </c>
      <c r="I33" s="9">
        <f t="shared" si="26"/>
        <v>0</v>
      </c>
      <c r="J33" s="9">
        <f t="shared" si="26"/>
        <v>0</v>
      </c>
      <c r="K33" s="9">
        <f t="shared" si="26"/>
        <v>0</v>
      </c>
      <c r="L33" s="30"/>
      <c r="M33" s="30"/>
      <c r="N33" s="30"/>
      <c r="O33" s="30"/>
      <c r="P33" s="30"/>
      <c r="Q33" s="30"/>
      <c r="R33" s="30"/>
      <c r="S33" s="44"/>
      <c r="T33" s="44"/>
    </row>
    <row r="34" spans="1:20" ht="22.5" customHeight="1" x14ac:dyDescent="0.25">
      <c r="A34" s="30"/>
      <c r="B34" s="30"/>
      <c r="C34" s="30"/>
      <c r="D34" s="3" t="s">
        <v>11</v>
      </c>
      <c r="E34" s="9">
        <f t="shared" ref="E34:K34" si="29">E39+E44+E49+E54</f>
        <v>1803327.6</v>
      </c>
      <c r="F34" s="9">
        <f t="shared" ref="F34" si="30">F39+F44+F49+F54</f>
        <v>0</v>
      </c>
      <c r="G34" s="9">
        <f t="shared" si="29"/>
        <v>50000</v>
      </c>
      <c r="H34" s="9">
        <f>H39+H44+H49+H54</f>
        <v>1753327.6</v>
      </c>
      <c r="I34" s="9">
        <f t="shared" si="29"/>
        <v>0</v>
      </c>
      <c r="J34" s="9">
        <f t="shared" si="29"/>
        <v>0</v>
      </c>
      <c r="K34" s="9">
        <f t="shared" si="29"/>
        <v>0</v>
      </c>
      <c r="L34" s="30"/>
      <c r="M34" s="30"/>
      <c r="N34" s="30"/>
      <c r="O34" s="30"/>
      <c r="P34" s="30"/>
      <c r="Q34" s="30"/>
      <c r="R34" s="30"/>
      <c r="S34" s="44"/>
      <c r="T34" s="44"/>
    </row>
    <row r="35" spans="1:20" ht="24" customHeight="1" x14ac:dyDescent="0.25">
      <c r="A35" s="30"/>
      <c r="B35" s="30"/>
      <c r="C35" s="30"/>
      <c r="D35" s="3" t="s">
        <v>12</v>
      </c>
      <c r="E35" s="9">
        <f t="shared" ref="E35:K35" si="31">E40+E45+E50+E55</f>
        <v>388993.6</v>
      </c>
      <c r="F35" s="9">
        <f t="shared" ref="F35" si="32">F40+F45+F50+F55</f>
        <v>0</v>
      </c>
      <c r="G35" s="9">
        <f t="shared" si="31"/>
        <v>225993.60000000001</v>
      </c>
      <c r="H35" s="9">
        <f>H40+H45+H50+H55</f>
        <v>160000</v>
      </c>
      <c r="I35" s="9">
        <f t="shared" si="31"/>
        <v>0</v>
      </c>
      <c r="J35" s="9">
        <f t="shared" si="31"/>
        <v>0</v>
      </c>
      <c r="K35" s="9">
        <f t="shared" si="31"/>
        <v>3000</v>
      </c>
      <c r="L35" s="30"/>
      <c r="M35" s="30"/>
      <c r="N35" s="30"/>
      <c r="O35" s="30"/>
      <c r="P35" s="30"/>
      <c r="Q35" s="30"/>
      <c r="R35" s="30"/>
      <c r="S35" s="44"/>
      <c r="T35" s="44"/>
    </row>
    <row r="36" spans="1:20" ht="22.5" customHeight="1" x14ac:dyDescent="0.25">
      <c r="A36" s="30"/>
      <c r="B36" s="30"/>
      <c r="C36" s="30"/>
      <c r="D36" s="3" t="s">
        <v>19</v>
      </c>
      <c r="E36" s="9">
        <f t="shared" ref="E36:K36" si="33">E41+E46+E51+E56</f>
        <v>0</v>
      </c>
      <c r="F36" s="9">
        <f t="shared" ref="F36" si="34">F41+F46+F51+F56</f>
        <v>0</v>
      </c>
      <c r="G36" s="9">
        <f t="shared" si="33"/>
        <v>0</v>
      </c>
      <c r="H36" s="9">
        <f t="shared" ref="H36" si="35">H41+H46+H51+H56</f>
        <v>0</v>
      </c>
      <c r="I36" s="9">
        <f t="shared" si="33"/>
        <v>0</v>
      </c>
      <c r="J36" s="9">
        <f t="shared" si="33"/>
        <v>0</v>
      </c>
      <c r="K36" s="9">
        <f t="shared" si="33"/>
        <v>0</v>
      </c>
      <c r="L36" s="30"/>
      <c r="M36" s="30"/>
      <c r="N36" s="30"/>
      <c r="O36" s="30"/>
      <c r="P36" s="30"/>
      <c r="Q36" s="30"/>
      <c r="R36" s="30"/>
      <c r="S36" s="45"/>
      <c r="T36" s="45"/>
    </row>
    <row r="37" spans="1:20" s="16" customFormat="1" ht="22.5" customHeight="1" x14ac:dyDescent="0.25">
      <c r="A37" s="36" t="s">
        <v>28</v>
      </c>
      <c r="B37" s="36" t="s">
        <v>47</v>
      </c>
      <c r="C37" s="36" t="s">
        <v>14</v>
      </c>
      <c r="D37" s="15" t="s">
        <v>15</v>
      </c>
      <c r="E37" s="14">
        <f>G37+H37+I37+J37+K37</f>
        <v>2725993.6</v>
      </c>
      <c r="F37" s="14">
        <f t="shared" ref="F37" si="36">F38+F39+F40+F41</f>
        <v>0</v>
      </c>
      <c r="G37" s="14">
        <f t="shared" ref="G37:K37" si="37">G38+G39+G40+G41</f>
        <v>2725993.6</v>
      </c>
      <c r="H37" s="14">
        <f t="shared" si="37"/>
        <v>0</v>
      </c>
      <c r="I37" s="14">
        <f t="shared" si="37"/>
        <v>0</v>
      </c>
      <c r="J37" s="14">
        <f t="shared" si="37"/>
        <v>0</v>
      </c>
      <c r="K37" s="14">
        <f t="shared" si="37"/>
        <v>0</v>
      </c>
      <c r="L37" s="36" t="s">
        <v>25</v>
      </c>
      <c r="M37" s="36" t="s">
        <v>38</v>
      </c>
      <c r="N37" s="37">
        <f>O37+P37+Q37+S37+R37+T37</f>
        <v>715</v>
      </c>
      <c r="O37" s="37">
        <v>0</v>
      </c>
      <c r="P37" s="36">
        <v>715</v>
      </c>
      <c r="Q37" s="36">
        <v>0</v>
      </c>
      <c r="R37" s="36">
        <v>0</v>
      </c>
      <c r="S37" s="37">
        <v>0</v>
      </c>
      <c r="T37" s="37">
        <v>0</v>
      </c>
    </row>
    <row r="38" spans="1:20" s="16" customFormat="1" ht="25.5" customHeight="1" x14ac:dyDescent="0.25">
      <c r="A38" s="36"/>
      <c r="B38" s="36"/>
      <c r="C38" s="36"/>
      <c r="D38" s="15" t="s">
        <v>10</v>
      </c>
      <c r="E38" s="14">
        <f t="shared" ref="E38:E41" si="38">G38+H38+I38+J38+K38</f>
        <v>2450000</v>
      </c>
      <c r="F38" s="14">
        <v>0</v>
      </c>
      <c r="G38" s="14">
        <v>2450000</v>
      </c>
      <c r="H38" s="14">
        <v>0</v>
      </c>
      <c r="I38" s="14">
        <v>0</v>
      </c>
      <c r="J38" s="14">
        <v>0</v>
      </c>
      <c r="K38" s="14">
        <v>0</v>
      </c>
      <c r="L38" s="36"/>
      <c r="M38" s="36"/>
      <c r="N38" s="38"/>
      <c r="O38" s="38"/>
      <c r="P38" s="36"/>
      <c r="Q38" s="36"/>
      <c r="R38" s="36"/>
      <c r="S38" s="38"/>
      <c r="T38" s="38"/>
    </row>
    <row r="39" spans="1:20" s="16" customFormat="1" ht="27" customHeight="1" x14ac:dyDescent="0.25">
      <c r="A39" s="36"/>
      <c r="B39" s="36"/>
      <c r="C39" s="36"/>
      <c r="D39" s="15" t="s">
        <v>11</v>
      </c>
      <c r="E39" s="14">
        <f t="shared" si="38"/>
        <v>50000</v>
      </c>
      <c r="F39" s="14">
        <v>0</v>
      </c>
      <c r="G39" s="14">
        <v>50000</v>
      </c>
      <c r="H39" s="14">
        <v>0</v>
      </c>
      <c r="I39" s="14">
        <v>0</v>
      </c>
      <c r="J39" s="14">
        <v>0</v>
      </c>
      <c r="K39" s="14">
        <v>0</v>
      </c>
      <c r="L39" s="36"/>
      <c r="M39" s="36"/>
      <c r="N39" s="38"/>
      <c r="O39" s="38"/>
      <c r="P39" s="36"/>
      <c r="Q39" s="36"/>
      <c r="R39" s="36"/>
      <c r="S39" s="38"/>
      <c r="T39" s="38"/>
    </row>
    <row r="40" spans="1:20" s="16" customFormat="1" ht="20.25" customHeight="1" x14ac:dyDescent="0.25">
      <c r="A40" s="36"/>
      <c r="B40" s="36"/>
      <c r="C40" s="36"/>
      <c r="D40" s="15" t="s">
        <v>12</v>
      </c>
      <c r="E40" s="14">
        <f t="shared" si="38"/>
        <v>225993.60000000001</v>
      </c>
      <c r="F40" s="14">
        <v>0</v>
      </c>
      <c r="G40" s="14">
        <v>225993.60000000001</v>
      </c>
      <c r="H40" s="14">
        <v>0</v>
      </c>
      <c r="I40" s="14">
        <v>0</v>
      </c>
      <c r="J40" s="14">
        <v>0</v>
      </c>
      <c r="K40" s="14">
        <v>0</v>
      </c>
      <c r="L40" s="36"/>
      <c r="M40" s="36"/>
      <c r="N40" s="38"/>
      <c r="O40" s="38"/>
      <c r="P40" s="36"/>
      <c r="Q40" s="36"/>
      <c r="R40" s="36"/>
      <c r="S40" s="38"/>
      <c r="T40" s="38"/>
    </row>
    <row r="41" spans="1:20" s="16" customFormat="1" ht="24" customHeight="1" x14ac:dyDescent="0.25">
      <c r="A41" s="36"/>
      <c r="B41" s="36"/>
      <c r="C41" s="36"/>
      <c r="D41" s="15" t="s">
        <v>19</v>
      </c>
      <c r="E41" s="14">
        <f t="shared" si="38"/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36"/>
      <c r="M41" s="36"/>
      <c r="N41" s="39"/>
      <c r="O41" s="39"/>
      <c r="P41" s="36"/>
      <c r="Q41" s="36"/>
      <c r="R41" s="36"/>
      <c r="S41" s="39"/>
      <c r="T41" s="39"/>
    </row>
    <row r="42" spans="1:20" ht="17.25" hidden="1" customHeight="1" x14ac:dyDescent="0.25">
      <c r="A42" s="19" t="s">
        <v>29</v>
      </c>
      <c r="B42" s="19" t="s">
        <v>44</v>
      </c>
      <c r="C42" s="19" t="s">
        <v>14</v>
      </c>
      <c r="D42" s="1" t="s">
        <v>15</v>
      </c>
      <c r="E42" s="8">
        <f>G42+H42+I42+J42+K42</f>
        <v>0</v>
      </c>
      <c r="F42" s="8">
        <f t="shared" ref="F42" si="39">F43+F44+F45+F46</f>
        <v>0</v>
      </c>
      <c r="G42" s="8">
        <f t="shared" ref="G42:K42" si="40">G43+G44+G45+G46</f>
        <v>0</v>
      </c>
      <c r="H42" s="8">
        <f t="shared" si="40"/>
        <v>0</v>
      </c>
      <c r="I42" s="8">
        <f t="shared" si="40"/>
        <v>0</v>
      </c>
      <c r="J42" s="8">
        <f t="shared" si="40"/>
        <v>0</v>
      </c>
      <c r="K42" s="8">
        <f t="shared" si="40"/>
        <v>0</v>
      </c>
      <c r="L42" s="19" t="s">
        <v>25</v>
      </c>
      <c r="M42" s="19" t="s">
        <v>38</v>
      </c>
      <c r="N42" s="40">
        <f t="shared" ref="N42" si="41">O42+P42+Q42+S42+R42+T42</f>
        <v>1000</v>
      </c>
      <c r="O42" s="40">
        <v>0</v>
      </c>
      <c r="P42" s="19">
        <v>0</v>
      </c>
      <c r="Q42" s="19">
        <v>0</v>
      </c>
      <c r="R42" s="19">
        <v>0</v>
      </c>
      <c r="S42" s="40">
        <v>1000</v>
      </c>
      <c r="T42" s="40">
        <v>0</v>
      </c>
    </row>
    <row r="43" spans="1:20" ht="16.5" hidden="1" x14ac:dyDescent="0.25">
      <c r="A43" s="19"/>
      <c r="B43" s="19"/>
      <c r="C43" s="19"/>
      <c r="D43" s="1" t="s">
        <v>10</v>
      </c>
      <c r="E43" s="8">
        <f t="shared" ref="E43:E46" si="42">G43+H43+I43+J43+K43</f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19"/>
      <c r="M43" s="19"/>
      <c r="N43" s="41"/>
      <c r="O43" s="41"/>
      <c r="P43" s="19"/>
      <c r="Q43" s="19"/>
      <c r="R43" s="19"/>
      <c r="S43" s="41"/>
      <c r="T43" s="41"/>
    </row>
    <row r="44" spans="1:20" ht="16.5" hidden="1" x14ac:dyDescent="0.25">
      <c r="A44" s="19"/>
      <c r="B44" s="19"/>
      <c r="C44" s="19"/>
      <c r="D44" s="1" t="s">
        <v>11</v>
      </c>
      <c r="E44" s="8">
        <f t="shared" si="42"/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19"/>
      <c r="M44" s="19"/>
      <c r="N44" s="41"/>
      <c r="O44" s="41"/>
      <c r="P44" s="19"/>
      <c r="Q44" s="19"/>
      <c r="R44" s="19"/>
      <c r="S44" s="41"/>
      <c r="T44" s="41"/>
    </row>
    <row r="45" spans="1:20" ht="16.5" hidden="1" x14ac:dyDescent="0.25">
      <c r="A45" s="19"/>
      <c r="B45" s="19"/>
      <c r="C45" s="19"/>
      <c r="D45" s="1" t="s">
        <v>12</v>
      </c>
      <c r="E45" s="8">
        <f t="shared" si="42"/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19"/>
      <c r="M45" s="19"/>
      <c r="N45" s="41"/>
      <c r="O45" s="41"/>
      <c r="P45" s="19"/>
      <c r="Q45" s="19"/>
      <c r="R45" s="19"/>
      <c r="S45" s="41"/>
      <c r="T45" s="41"/>
    </row>
    <row r="46" spans="1:20" hidden="1" x14ac:dyDescent="0.25">
      <c r="A46" s="19"/>
      <c r="B46" s="19"/>
      <c r="C46" s="19"/>
      <c r="D46" s="1" t="s">
        <v>19</v>
      </c>
      <c r="E46" s="8">
        <f t="shared" si="42"/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19"/>
      <c r="M46" s="19"/>
      <c r="N46" s="42"/>
      <c r="O46" s="42"/>
      <c r="P46" s="19"/>
      <c r="Q46" s="19"/>
      <c r="R46" s="19"/>
      <c r="S46" s="42"/>
      <c r="T46" s="42"/>
    </row>
    <row r="47" spans="1:20" ht="35.25" customHeight="1" x14ac:dyDescent="0.25">
      <c r="A47" s="19" t="s">
        <v>30</v>
      </c>
      <c r="B47" s="19" t="s">
        <v>33</v>
      </c>
      <c r="C47" s="19" t="s">
        <v>14</v>
      </c>
      <c r="D47" s="1" t="s">
        <v>17</v>
      </c>
      <c r="E47" s="8">
        <f>G47+H47+I47+J47+K47+F47</f>
        <v>3000</v>
      </c>
      <c r="F47" s="8">
        <f t="shared" ref="F47" si="43">F48+F49+F50+F51</f>
        <v>0</v>
      </c>
      <c r="G47" s="8">
        <f t="shared" ref="G47:K47" si="44">G48+G49+G50+G51</f>
        <v>0</v>
      </c>
      <c r="H47" s="8">
        <f t="shared" si="44"/>
        <v>0</v>
      </c>
      <c r="I47" s="8">
        <f t="shared" si="44"/>
        <v>0</v>
      </c>
      <c r="J47" s="8">
        <f t="shared" si="44"/>
        <v>0</v>
      </c>
      <c r="K47" s="8">
        <f t="shared" si="44"/>
        <v>3000</v>
      </c>
      <c r="L47" s="19" t="s">
        <v>25</v>
      </c>
      <c r="M47" s="19" t="s">
        <v>38</v>
      </c>
      <c r="N47" s="40">
        <f t="shared" ref="N47" si="45">O47+P47+Q47+S47+R47+T47</f>
        <v>100</v>
      </c>
      <c r="O47" s="40">
        <v>0</v>
      </c>
      <c r="P47" s="19">
        <v>0</v>
      </c>
      <c r="Q47" s="19">
        <v>0</v>
      </c>
      <c r="R47" s="19">
        <v>0</v>
      </c>
      <c r="S47" s="19">
        <v>0</v>
      </c>
      <c r="T47" s="40">
        <v>100</v>
      </c>
    </row>
    <row r="48" spans="1:20" ht="16.5" x14ac:dyDescent="0.25">
      <c r="A48" s="19"/>
      <c r="B48" s="19"/>
      <c r="C48" s="19"/>
      <c r="D48" s="1" t="s">
        <v>10</v>
      </c>
      <c r="E48" s="8">
        <f t="shared" ref="E48:E51" si="46">G48+H48+I48+J48+K48+F48</f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19"/>
      <c r="M48" s="19"/>
      <c r="N48" s="41"/>
      <c r="O48" s="41"/>
      <c r="P48" s="19"/>
      <c r="Q48" s="19"/>
      <c r="R48" s="19"/>
      <c r="S48" s="19"/>
      <c r="T48" s="41"/>
    </row>
    <row r="49" spans="1:20" ht="16.5" x14ac:dyDescent="0.25">
      <c r="A49" s="19"/>
      <c r="B49" s="19"/>
      <c r="C49" s="19"/>
      <c r="D49" s="1" t="s">
        <v>11</v>
      </c>
      <c r="E49" s="8">
        <f t="shared" si="46"/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19"/>
      <c r="M49" s="19"/>
      <c r="N49" s="41"/>
      <c r="O49" s="41"/>
      <c r="P49" s="19"/>
      <c r="Q49" s="19"/>
      <c r="R49" s="19"/>
      <c r="S49" s="19"/>
      <c r="T49" s="41"/>
    </row>
    <row r="50" spans="1:20" ht="16.5" x14ac:dyDescent="0.25">
      <c r="A50" s="19"/>
      <c r="B50" s="19"/>
      <c r="C50" s="19"/>
      <c r="D50" s="1" t="s">
        <v>12</v>
      </c>
      <c r="E50" s="8">
        <f t="shared" si="46"/>
        <v>3000</v>
      </c>
      <c r="F50" s="14">
        <f>3000-3000</f>
        <v>0</v>
      </c>
      <c r="G50" s="14">
        <v>0</v>
      </c>
      <c r="H50" s="14">
        <v>0</v>
      </c>
      <c r="I50" s="14">
        <v>0</v>
      </c>
      <c r="J50" s="14">
        <v>0</v>
      </c>
      <c r="K50" s="14">
        <v>3000</v>
      </c>
      <c r="L50" s="19"/>
      <c r="M50" s="19"/>
      <c r="N50" s="41"/>
      <c r="O50" s="41"/>
      <c r="P50" s="19"/>
      <c r="Q50" s="19"/>
      <c r="R50" s="19"/>
      <c r="S50" s="19"/>
      <c r="T50" s="41"/>
    </row>
    <row r="51" spans="1:20" x14ac:dyDescent="0.25">
      <c r="A51" s="19"/>
      <c r="B51" s="19"/>
      <c r="C51" s="19"/>
      <c r="D51" s="1" t="s">
        <v>19</v>
      </c>
      <c r="E51" s="8">
        <f t="shared" si="46"/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19"/>
      <c r="M51" s="19"/>
      <c r="N51" s="42"/>
      <c r="O51" s="42"/>
      <c r="P51" s="19"/>
      <c r="Q51" s="19"/>
      <c r="R51" s="19"/>
      <c r="S51" s="19"/>
      <c r="T51" s="42"/>
    </row>
    <row r="52" spans="1:20" ht="35.25" customHeight="1" x14ac:dyDescent="0.25">
      <c r="A52" s="19" t="s">
        <v>31</v>
      </c>
      <c r="B52" s="19" t="s">
        <v>48</v>
      </c>
      <c r="C52" s="19" t="s">
        <v>14</v>
      </c>
      <c r="D52" s="1" t="s">
        <v>15</v>
      </c>
      <c r="E52" s="8">
        <f>G52+H52+I52+J52+K52</f>
        <v>1913327.6</v>
      </c>
      <c r="F52" s="8">
        <f t="shared" ref="F52" si="47">F53+F54+F55+F56</f>
        <v>0</v>
      </c>
      <c r="G52" s="8">
        <f t="shared" ref="G52:J52" si="48">G53+G54+G55+G56</f>
        <v>0</v>
      </c>
      <c r="H52" s="8">
        <f t="shared" si="48"/>
        <v>1913327.6</v>
      </c>
      <c r="I52" s="8">
        <f t="shared" si="48"/>
        <v>0</v>
      </c>
      <c r="J52" s="8">
        <f t="shared" si="48"/>
        <v>0</v>
      </c>
      <c r="K52" s="8">
        <f>K53+K54+K55+K56</f>
        <v>0</v>
      </c>
      <c r="L52" s="19" t="s">
        <v>49</v>
      </c>
      <c r="M52" s="19" t="s">
        <v>50</v>
      </c>
      <c r="N52" s="40">
        <f t="shared" ref="N52" si="49">O52+P52+Q52+S52+R52+T52</f>
        <v>1</v>
      </c>
      <c r="O52" s="40">
        <v>0</v>
      </c>
      <c r="P52" s="19">
        <v>0</v>
      </c>
      <c r="Q52" s="19">
        <v>1</v>
      </c>
      <c r="R52" s="19">
        <v>0</v>
      </c>
      <c r="S52" s="19">
        <v>0</v>
      </c>
      <c r="T52" s="40">
        <v>0</v>
      </c>
    </row>
    <row r="53" spans="1:20" ht="16.5" x14ac:dyDescent="0.25">
      <c r="A53" s="19"/>
      <c r="B53" s="19"/>
      <c r="C53" s="19"/>
      <c r="D53" s="1" t="s">
        <v>10</v>
      </c>
      <c r="E53" s="8">
        <f t="shared" ref="E53:E56" si="50">G53+H53+I53+J53+K53</f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19"/>
      <c r="M53" s="19"/>
      <c r="N53" s="41"/>
      <c r="O53" s="41"/>
      <c r="P53" s="19"/>
      <c r="Q53" s="19"/>
      <c r="R53" s="19"/>
      <c r="S53" s="19"/>
      <c r="T53" s="41"/>
    </row>
    <row r="54" spans="1:20" ht="16.5" x14ac:dyDescent="0.25">
      <c r="A54" s="19"/>
      <c r="B54" s="19"/>
      <c r="C54" s="19"/>
      <c r="D54" s="1" t="s">
        <v>11</v>
      </c>
      <c r="E54" s="8">
        <f t="shared" si="50"/>
        <v>1753327.6</v>
      </c>
      <c r="F54" s="8">
        <v>0</v>
      </c>
      <c r="G54" s="8">
        <v>0</v>
      </c>
      <c r="H54" s="8">
        <v>1753327.6</v>
      </c>
      <c r="I54" s="8">
        <v>0</v>
      </c>
      <c r="J54" s="8">
        <v>0</v>
      </c>
      <c r="K54" s="8">
        <v>0</v>
      </c>
      <c r="L54" s="19"/>
      <c r="M54" s="19"/>
      <c r="N54" s="41"/>
      <c r="O54" s="41"/>
      <c r="P54" s="19"/>
      <c r="Q54" s="19"/>
      <c r="R54" s="19"/>
      <c r="S54" s="19"/>
      <c r="T54" s="41"/>
    </row>
    <row r="55" spans="1:20" ht="16.5" x14ac:dyDescent="0.25">
      <c r="A55" s="19"/>
      <c r="B55" s="19"/>
      <c r="C55" s="19"/>
      <c r="D55" s="1" t="s">
        <v>12</v>
      </c>
      <c r="E55" s="8">
        <f t="shared" si="50"/>
        <v>160000</v>
      </c>
      <c r="F55" s="8">
        <v>0</v>
      </c>
      <c r="G55" s="8">
        <v>0</v>
      </c>
      <c r="H55" s="8">
        <f>49.99+99950.01+60000</f>
        <v>160000</v>
      </c>
      <c r="I55" s="8">
        <v>0</v>
      </c>
      <c r="J55" s="8">
        <v>0</v>
      </c>
      <c r="K55" s="8">
        <v>0</v>
      </c>
      <c r="L55" s="19"/>
      <c r="M55" s="19"/>
      <c r="N55" s="41"/>
      <c r="O55" s="41"/>
      <c r="P55" s="19"/>
      <c r="Q55" s="19"/>
      <c r="R55" s="19"/>
      <c r="S55" s="19"/>
      <c r="T55" s="41"/>
    </row>
    <row r="56" spans="1:20" x14ac:dyDescent="0.25">
      <c r="A56" s="19"/>
      <c r="B56" s="19"/>
      <c r="C56" s="19"/>
      <c r="D56" s="1" t="s">
        <v>19</v>
      </c>
      <c r="E56" s="8">
        <f t="shared" si="50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19"/>
      <c r="M56" s="19"/>
      <c r="N56" s="42"/>
      <c r="O56" s="42"/>
      <c r="P56" s="19"/>
      <c r="Q56" s="19"/>
      <c r="R56" s="19"/>
      <c r="S56" s="19"/>
      <c r="T56" s="42"/>
    </row>
    <row r="57" spans="1:20" ht="23.25" customHeight="1" x14ac:dyDescent="0.25">
      <c r="A57" s="46" t="s">
        <v>32</v>
      </c>
      <c r="B57" s="46"/>
      <c r="C57" s="46"/>
      <c r="D57" s="4" t="s">
        <v>15</v>
      </c>
      <c r="E57" s="10">
        <f>E32</f>
        <v>4642321.2</v>
      </c>
      <c r="F57" s="10">
        <f t="shared" ref="F57" si="51">F32</f>
        <v>0</v>
      </c>
      <c r="G57" s="10">
        <f t="shared" ref="G57:K57" si="52">G32</f>
        <v>2725993.6</v>
      </c>
      <c r="H57" s="10">
        <f t="shared" si="52"/>
        <v>1913327.6</v>
      </c>
      <c r="I57" s="10">
        <f t="shared" si="52"/>
        <v>0</v>
      </c>
      <c r="J57" s="10">
        <f t="shared" si="52"/>
        <v>0</v>
      </c>
      <c r="K57" s="10">
        <f t="shared" si="52"/>
        <v>3000</v>
      </c>
      <c r="L57" s="46" t="s">
        <v>39</v>
      </c>
      <c r="M57" s="46" t="s">
        <v>39</v>
      </c>
      <c r="N57" s="46" t="s">
        <v>39</v>
      </c>
      <c r="O57" s="46" t="s">
        <v>39</v>
      </c>
      <c r="P57" s="46" t="s">
        <v>39</v>
      </c>
      <c r="Q57" s="46" t="s">
        <v>39</v>
      </c>
      <c r="R57" s="46" t="s">
        <v>39</v>
      </c>
      <c r="S57" s="31" t="s">
        <v>39</v>
      </c>
      <c r="T57" s="31" t="s">
        <v>39</v>
      </c>
    </row>
    <row r="58" spans="1:20" ht="24.75" customHeight="1" x14ac:dyDescent="0.25">
      <c r="A58" s="46"/>
      <c r="B58" s="46"/>
      <c r="C58" s="46"/>
      <c r="D58" s="4" t="s">
        <v>10</v>
      </c>
      <c r="E58" s="10">
        <f>E33</f>
        <v>2450000</v>
      </c>
      <c r="F58" s="10">
        <f t="shared" ref="F58" si="53">F33</f>
        <v>0</v>
      </c>
      <c r="G58" s="10">
        <f t="shared" ref="G58:K58" si="54">G33</f>
        <v>2450000</v>
      </c>
      <c r="H58" s="10">
        <f t="shared" si="54"/>
        <v>0</v>
      </c>
      <c r="I58" s="10">
        <f t="shared" si="54"/>
        <v>0</v>
      </c>
      <c r="J58" s="10">
        <f t="shared" si="54"/>
        <v>0</v>
      </c>
      <c r="K58" s="10">
        <f t="shared" si="54"/>
        <v>0</v>
      </c>
      <c r="L58" s="46"/>
      <c r="M58" s="46"/>
      <c r="N58" s="46"/>
      <c r="O58" s="46"/>
      <c r="P58" s="46"/>
      <c r="Q58" s="46"/>
      <c r="R58" s="46"/>
      <c r="S58" s="32"/>
      <c r="T58" s="32"/>
    </row>
    <row r="59" spans="1:20" ht="21.75" customHeight="1" x14ac:dyDescent="0.25">
      <c r="A59" s="46"/>
      <c r="B59" s="46"/>
      <c r="C59" s="46"/>
      <c r="D59" s="4" t="s">
        <v>11</v>
      </c>
      <c r="E59" s="10">
        <f>E34</f>
        <v>1803327.6</v>
      </c>
      <c r="F59" s="10">
        <f t="shared" ref="F59" si="55">F34</f>
        <v>0</v>
      </c>
      <c r="G59" s="10">
        <f t="shared" ref="G59:K59" si="56">G34</f>
        <v>50000</v>
      </c>
      <c r="H59" s="10">
        <f t="shared" si="56"/>
        <v>1753327.6</v>
      </c>
      <c r="I59" s="10">
        <f t="shared" si="56"/>
        <v>0</v>
      </c>
      <c r="J59" s="10">
        <f t="shared" si="56"/>
        <v>0</v>
      </c>
      <c r="K59" s="10">
        <f t="shared" si="56"/>
        <v>0</v>
      </c>
      <c r="L59" s="46"/>
      <c r="M59" s="46"/>
      <c r="N59" s="46"/>
      <c r="O59" s="46"/>
      <c r="P59" s="46"/>
      <c r="Q59" s="46"/>
      <c r="R59" s="46"/>
      <c r="S59" s="32"/>
      <c r="T59" s="32"/>
    </row>
    <row r="60" spans="1:20" ht="23.25" customHeight="1" x14ac:dyDescent="0.25">
      <c r="A60" s="46"/>
      <c r="B60" s="46"/>
      <c r="C60" s="46"/>
      <c r="D60" s="4" t="s">
        <v>12</v>
      </c>
      <c r="E60" s="10">
        <f>E35</f>
        <v>388993.6</v>
      </c>
      <c r="F60" s="10">
        <f t="shared" ref="F60" si="57">F35</f>
        <v>0</v>
      </c>
      <c r="G60" s="10">
        <f t="shared" ref="G60:K60" si="58">G35</f>
        <v>225993.60000000001</v>
      </c>
      <c r="H60" s="10">
        <f t="shared" si="58"/>
        <v>160000</v>
      </c>
      <c r="I60" s="10">
        <f t="shared" si="58"/>
        <v>0</v>
      </c>
      <c r="J60" s="10">
        <f t="shared" si="58"/>
        <v>0</v>
      </c>
      <c r="K60" s="10">
        <f t="shared" si="58"/>
        <v>3000</v>
      </c>
      <c r="L60" s="46"/>
      <c r="M60" s="46"/>
      <c r="N60" s="46"/>
      <c r="O60" s="46"/>
      <c r="P60" s="46"/>
      <c r="Q60" s="46"/>
      <c r="R60" s="46"/>
      <c r="S60" s="32"/>
      <c r="T60" s="32"/>
    </row>
    <row r="61" spans="1:20" ht="22.5" customHeight="1" x14ac:dyDescent="0.25">
      <c r="A61" s="46"/>
      <c r="B61" s="46"/>
      <c r="C61" s="46"/>
      <c r="D61" s="4" t="s">
        <v>19</v>
      </c>
      <c r="E61" s="10">
        <f>E36</f>
        <v>0</v>
      </c>
      <c r="F61" s="10">
        <f t="shared" ref="F61" si="59">F36</f>
        <v>0</v>
      </c>
      <c r="G61" s="10">
        <f t="shared" ref="G61:K61" si="60">G36</f>
        <v>0</v>
      </c>
      <c r="H61" s="10">
        <f t="shared" si="60"/>
        <v>0</v>
      </c>
      <c r="I61" s="10">
        <f t="shared" si="60"/>
        <v>0</v>
      </c>
      <c r="J61" s="10">
        <f t="shared" si="60"/>
        <v>0</v>
      </c>
      <c r="K61" s="10">
        <f t="shared" si="60"/>
        <v>0</v>
      </c>
      <c r="L61" s="46"/>
      <c r="M61" s="46"/>
      <c r="N61" s="46"/>
      <c r="O61" s="46"/>
      <c r="P61" s="46"/>
      <c r="Q61" s="46"/>
      <c r="R61" s="46"/>
      <c r="S61" s="33"/>
      <c r="T61" s="33"/>
    </row>
    <row r="62" spans="1:20" ht="16.5" x14ac:dyDescent="0.25">
      <c r="A62" s="50" t="s">
        <v>16</v>
      </c>
      <c r="B62" s="50"/>
      <c r="C62" s="50"/>
      <c r="D62" s="5" t="s">
        <v>15</v>
      </c>
      <c r="E62" s="12">
        <f t="shared" ref="E62:K66" si="61">E57+E23</f>
        <v>4643321.2</v>
      </c>
      <c r="F62" s="12">
        <f t="shared" si="61"/>
        <v>0</v>
      </c>
      <c r="G62" s="12">
        <f t="shared" si="61"/>
        <v>2725993.6</v>
      </c>
      <c r="H62" s="12">
        <f t="shared" si="61"/>
        <v>1913327.6</v>
      </c>
      <c r="I62" s="12">
        <f t="shared" si="61"/>
        <v>0</v>
      </c>
      <c r="J62" s="12">
        <f t="shared" si="61"/>
        <v>0</v>
      </c>
      <c r="K62" s="12">
        <f t="shared" si="61"/>
        <v>4000</v>
      </c>
      <c r="L62" s="50" t="s">
        <v>39</v>
      </c>
      <c r="M62" s="50" t="s">
        <v>39</v>
      </c>
      <c r="N62" s="50" t="s">
        <v>39</v>
      </c>
      <c r="O62" s="50" t="s">
        <v>39</v>
      </c>
      <c r="P62" s="50" t="s">
        <v>39</v>
      </c>
      <c r="Q62" s="50" t="s">
        <v>39</v>
      </c>
      <c r="R62" s="50" t="s">
        <v>39</v>
      </c>
      <c r="S62" s="47" t="s">
        <v>39</v>
      </c>
      <c r="T62" s="47" t="s">
        <v>39</v>
      </c>
    </row>
    <row r="63" spans="1:20" ht="16.5" x14ac:dyDescent="0.25">
      <c r="A63" s="50"/>
      <c r="B63" s="50"/>
      <c r="C63" s="50"/>
      <c r="D63" s="5" t="s">
        <v>10</v>
      </c>
      <c r="E63" s="12">
        <f t="shared" si="61"/>
        <v>2450000</v>
      </c>
      <c r="F63" s="12">
        <f t="shared" si="61"/>
        <v>0</v>
      </c>
      <c r="G63" s="12">
        <f t="shared" si="61"/>
        <v>2450000</v>
      </c>
      <c r="H63" s="12">
        <f t="shared" si="61"/>
        <v>0</v>
      </c>
      <c r="I63" s="12">
        <f t="shared" si="61"/>
        <v>0</v>
      </c>
      <c r="J63" s="12">
        <f t="shared" si="61"/>
        <v>0</v>
      </c>
      <c r="K63" s="12">
        <f t="shared" si="61"/>
        <v>0</v>
      </c>
      <c r="L63" s="50"/>
      <c r="M63" s="50"/>
      <c r="N63" s="50"/>
      <c r="O63" s="50"/>
      <c r="P63" s="50"/>
      <c r="Q63" s="50"/>
      <c r="R63" s="50"/>
      <c r="S63" s="48"/>
      <c r="T63" s="48"/>
    </row>
    <row r="64" spans="1:20" ht="16.5" x14ac:dyDescent="0.25">
      <c r="A64" s="50"/>
      <c r="B64" s="50"/>
      <c r="C64" s="50"/>
      <c r="D64" s="5" t="s">
        <v>11</v>
      </c>
      <c r="E64" s="12">
        <f t="shared" si="61"/>
        <v>1803327.6</v>
      </c>
      <c r="F64" s="12">
        <f t="shared" si="61"/>
        <v>0</v>
      </c>
      <c r="G64" s="12">
        <f t="shared" si="61"/>
        <v>50000</v>
      </c>
      <c r="H64" s="12">
        <f t="shared" si="61"/>
        <v>1753327.6</v>
      </c>
      <c r="I64" s="12">
        <f t="shared" si="61"/>
        <v>0</v>
      </c>
      <c r="J64" s="12">
        <f t="shared" si="61"/>
        <v>0</v>
      </c>
      <c r="K64" s="12">
        <f t="shared" si="61"/>
        <v>0</v>
      </c>
      <c r="L64" s="50"/>
      <c r="M64" s="50"/>
      <c r="N64" s="50"/>
      <c r="O64" s="50"/>
      <c r="P64" s="50"/>
      <c r="Q64" s="50"/>
      <c r="R64" s="50"/>
      <c r="S64" s="48"/>
      <c r="T64" s="48"/>
    </row>
    <row r="65" spans="1:20" ht="16.5" x14ac:dyDescent="0.25">
      <c r="A65" s="50"/>
      <c r="B65" s="50"/>
      <c r="C65" s="50"/>
      <c r="D65" s="5" t="s">
        <v>12</v>
      </c>
      <c r="E65" s="12">
        <f t="shared" si="61"/>
        <v>389993.6</v>
      </c>
      <c r="F65" s="12">
        <f t="shared" si="61"/>
        <v>0</v>
      </c>
      <c r="G65" s="12">
        <f t="shared" si="61"/>
        <v>225993.60000000001</v>
      </c>
      <c r="H65" s="12">
        <f t="shared" si="61"/>
        <v>160000</v>
      </c>
      <c r="I65" s="12">
        <f t="shared" si="61"/>
        <v>0</v>
      </c>
      <c r="J65" s="12">
        <f t="shared" si="61"/>
        <v>0</v>
      </c>
      <c r="K65" s="12">
        <f t="shared" si="61"/>
        <v>4000</v>
      </c>
      <c r="L65" s="50"/>
      <c r="M65" s="50"/>
      <c r="N65" s="50"/>
      <c r="O65" s="50"/>
      <c r="P65" s="50"/>
      <c r="Q65" s="50"/>
      <c r="R65" s="50"/>
      <c r="S65" s="48"/>
      <c r="T65" s="48"/>
    </row>
    <row r="66" spans="1:20" x14ac:dyDescent="0.25">
      <c r="A66" s="50"/>
      <c r="B66" s="50"/>
      <c r="C66" s="50"/>
      <c r="D66" s="5" t="s">
        <v>19</v>
      </c>
      <c r="E66" s="12">
        <f t="shared" si="61"/>
        <v>0</v>
      </c>
      <c r="F66" s="12">
        <f t="shared" si="61"/>
        <v>0</v>
      </c>
      <c r="G66" s="12">
        <f t="shared" si="61"/>
        <v>0</v>
      </c>
      <c r="H66" s="12">
        <f t="shared" si="61"/>
        <v>0</v>
      </c>
      <c r="I66" s="12">
        <f t="shared" si="61"/>
        <v>0</v>
      </c>
      <c r="J66" s="12">
        <f t="shared" si="61"/>
        <v>0</v>
      </c>
      <c r="K66" s="12">
        <f t="shared" si="61"/>
        <v>0</v>
      </c>
      <c r="L66" s="50"/>
      <c r="M66" s="50"/>
      <c r="N66" s="50"/>
      <c r="O66" s="50"/>
      <c r="P66" s="50"/>
      <c r="Q66" s="50"/>
      <c r="R66" s="50"/>
      <c r="S66" s="49"/>
      <c r="T66" s="49"/>
    </row>
    <row r="68" spans="1:20" x14ac:dyDescent="0.25">
      <c r="E68" s="13"/>
    </row>
  </sheetData>
  <mergeCells count="136">
    <mergeCell ref="A1:T1"/>
    <mergeCell ref="N57:N61"/>
    <mergeCell ref="O57:O61"/>
    <mergeCell ref="N62:N66"/>
    <mergeCell ref="O62:O66"/>
    <mergeCell ref="N52:N56"/>
    <mergeCell ref="O52:O56"/>
    <mergeCell ref="O47:O51"/>
    <mergeCell ref="N47:N51"/>
    <mergeCell ref="N42:N46"/>
    <mergeCell ref="O42:O46"/>
    <mergeCell ref="S47:S51"/>
    <mergeCell ref="T47:T51"/>
    <mergeCell ref="S62:S66"/>
    <mergeCell ref="T62:T66"/>
    <mergeCell ref="A62:C66"/>
    <mergeCell ref="L62:L66"/>
    <mergeCell ref="M62:M66"/>
    <mergeCell ref="P62:P66"/>
    <mergeCell ref="Q62:Q66"/>
    <mergeCell ref="R62:R66"/>
    <mergeCell ref="A57:C61"/>
    <mergeCell ref="L57:L61"/>
    <mergeCell ref="M57:M61"/>
    <mergeCell ref="P57:P61"/>
    <mergeCell ref="Q57:Q61"/>
    <mergeCell ref="R57:R61"/>
    <mergeCell ref="S52:S56"/>
    <mergeCell ref="T52:T56"/>
    <mergeCell ref="S57:S61"/>
    <mergeCell ref="T57:T61"/>
    <mergeCell ref="A52:A56"/>
    <mergeCell ref="B52:B56"/>
    <mergeCell ref="C52:C56"/>
    <mergeCell ref="L52:L56"/>
    <mergeCell ref="S18:S22"/>
    <mergeCell ref="T18:T22"/>
    <mergeCell ref="S23:S27"/>
    <mergeCell ref="T23:T27"/>
    <mergeCell ref="S32:S36"/>
    <mergeCell ref="T32:T36"/>
    <mergeCell ref="S37:S41"/>
    <mergeCell ref="T37:T41"/>
    <mergeCell ref="S42:S46"/>
    <mergeCell ref="T42:T46"/>
    <mergeCell ref="A28:T28"/>
    <mergeCell ref="A29:T29"/>
    <mergeCell ref="A30:T30"/>
    <mergeCell ref="A31:T31"/>
    <mergeCell ref="A32:A36"/>
    <mergeCell ref="B32:C36"/>
    <mergeCell ref="L32:L36"/>
    <mergeCell ref="M32:M36"/>
    <mergeCell ref="P32:P36"/>
    <mergeCell ref="Q32:Q36"/>
    <mergeCell ref="R32:R36"/>
    <mergeCell ref="A23:C27"/>
    <mergeCell ref="L23:L27"/>
    <mergeCell ref="M23:M27"/>
    <mergeCell ref="M52:M56"/>
    <mergeCell ref="P52:P56"/>
    <mergeCell ref="Q52:Q56"/>
    <mergeCell ref="R52:R56"/>
    <mergeCell ref="A47:A51"/>
    <mergeCell ref="B47:B51"/>
    <mergeCell ref="C47:C51"/>
    <mergeCell ref="L47:L51"/>
    <mergeCell ref="M47:M51"/>
    <mergeCell ref="P47:P51"/>
    <mergeCell ref="Q47:Q51"/>
    <mergeCell ref="R47:R51"/>
    <mergeCell ref="M18:M22"/>
    <mergeCell ref="P18:P22"/>
    <mergeCell ref="Q18:Q22"/>
    <mergeCell ref="R18:R22"/>
    <mergeCell ref="A42:A46"/>
    <mergeCell ref="B42:B46"/>
    <mergeCell ref="C42:C46"/>
    <mergeCell ref="L42:L46"/>
    <mergeCell ref="M42:M46"/>
    <mergeCell ref="P42:P46"/>
    <mergeCell ref="Q42:Q46"/>
    <mergeCell ref="R42:R46"/>
    <mergeCell ref="B37:B41"/>
    <mergeCell ref="A37:A41"/>
    <mergeCell ref="C37:C41"/>
    <mergeCell ref="L37:L41"/>
    <mergeCell ref="M37:M41"/>
    <mergeCell ref="P37:P41"/>
    <mergeCell ref="Q37:Q41"/>
    <mergeCell ref="R37:R41"/>
    <mergeCell ref="N37:N41"/>
    <mergeCell ref="O37:O41"/>
    <mergeCell ref="N32:N36"/>
    <mergeCell ref="O32:O36"/>
    <mergeCell ref="O13:O17"/>
    <mergeCell ref="O18:O22"/>
    <mergeCell ref="N13:N17"/>
    <mergeCell ref="N18:N22"/>
    <mergeCell ref="N23:N27"/>
    <mergeCell ref="O23:O27"/>
    <mergeCell ref="A11:T11"/>
    <mergeCell ref="A12:T12"/>
    <mergeCell ref="A13:A17"/>
    <mergeCell ref="B13:C17"/>
    <mergeCell ref="L13:L17"/>
    <mergeCell ref="M13:M17"/>
    <mergeCell ref="P13:P17"/>
    <mergeCell ref="Q13:Q17"/>
    <mergeCell ref="R13:R17"/>
    <mergeCell ref="S13:S17"/>
    <mergeCell ref="T13:T17"/>
    <mergeCell ref="P23:P27"/>
    <mergeCell ref="Q23:Q27"/>
    <mergeCell ref="R23:R27"/>
    <mergeCell ref="A18:A22"/>
    <mergeCell ref="B18:B22"/>
    <mergeCell ref="C18:C22"/>
    <mergeCell ref="L18:L22"/>
    <mergeCell ref="L5:L6"/>
    <mergeCell ref="M5:M6"/>
    <mergeCell ref="A8:T8"/>
    <mergeCell ref="A9:T9"/>
    <mergeCell ref="A10:T10"/>
    <mergeCell ref="A2:T2"/>
    <mergeCell ref="A3:T3"/>
    <mergeCell ref="A4:A6"/>
    <mergeCell ref="B4:B6"/>
    <mergeCell ref="C4:C6"/>
    <mergeCell ref="D4:K4"/>
    <mergeCell ref="L4:T4"/>
    <mergeCell ref="D5:D6"/>
    <mergeCell ref="E5:E6"/>
    <mergeCell ref="N5:N6"/>
    <mergeCell ref="O5:T5"/>
    <mergeCell ref="F5:K5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 гор среда 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vaymanaa</cp:lastModifiedBy>
  <cp:lastPrinted>2020-09-04T02:51:58Z</cp:lastPrinted>
  <dcterms:created xsi:type="dcterms:W3CDTF">2017-10-23T03:32:21Z</dcterms:created>
  <dcterms:modified xsi:type="dcterms:W3CDTF">2024-03-27T05:45:26Z</dcterms:modified>
</cp:coreProperties>
</file>